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77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<sst xmlns="http://schemas.openxmlformats.org/spreadsheetml/2006/main" count="13" uniqueCount="11">
  <si>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settlement</t>
  </si>
  <si>
    <t>maturity</t>
  </si>
  <si>
    <t>rate</t>
  </si>
  <si>
    <t>pr</t>
  </si>
  <si>
    <t>redemption</t>
  </si>
  <si>
    <t>frequency</t>
  </si>
  <si>
    <t>basis</t>
  </si>
  <si>
    <t>YIELD</t>
  </si>
  <si>
    <t>PRICE</t>
  </si>
  <si>
    <t>E</t>
  </si>
  <si>
    <t>DSR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</si>
</sst>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11.00390625" style="0" customWidth="1"/>
    <col min="3" max="3" width="5.28125" style="0" customWidth="1"/>
    <col min="4" max="4" width="7.28125" style="0" customWidth="1"/>
    <col min="5" max="5" width="12.140625" style="0" customWidth="1"/>
    <col min="6" max="6" width="10.421875" style="0" customWidth="1"/>
    <col min="7" max="7" width="5.28125" style="0" customWidth="1"/>
    <col min="8" max="9" width="9.140625" style="0" customWidth="1"/>
    <col min="12" max="13" width="9.7109375" style="0" customWidth="1"/>
    <col min="14" max="14" width="12.57421875" style="0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7</v>
      </c>
      <c r="M1" t="s">
        <v>8</v>
      </c>
    </row>
    <row r="2" spans="1:14" ht="15">
      <c r="A2" s="1">
        <v>40176</v>
      </c>
      <c r="B2" s="1">
        <v>40323</v>
      </c>
      <c r="C2">
        <v>0</v>
      </c>
      <c r="D2">
        <v>99</v>
      </c>
      <c r="E2">
        <v>100</v>
      </c>
      <c r="F2">
        <v>2</v>
      </c>
      <c r="G2">
        <v>0</v>
      </c>
      <c r="H2">
        <f>YIELD(A2,B2,C2,D2,E2,F2,G2)</f>
        <v>0.024906600249066026</v>
      </c>
      <c r="I2">
        <f>PRICE(A2,B2,C2,H2,E2,F2,G2)</f>
        <v>99</v>
      </c>
      <c r="J2">
        <f aca="true" t="shared" si="0" ref="J2:J14">COUPDAYS(A2,B2,F2,G2)</f>
        <v>180</v>
      </c>
      <c r="K2" s="2">
        <f aca="true" t="shared" si="1" ref="K2:K14">J2-COUPDAYBS(A2,B2,F2,G2)</f>
        <v>146</v>
      </c>
      <c r="L2" s="3">
        <f aca="true" t="shared" si="2" ref="L2:L14">(E2/D2-1)*J2/K2*F2</f>
        <v>0.024906600249066164</v>
      </c>
      <c r="M2" s="2">
        <f aca="true" t="shared" si="3" ref="M2:M14">PRICE(A2,B2,C2,L2,E2,F2,G2)</f>
        <v>99</v>
      </c>
      <c r="N2" s="1"/>
    </row>
    <row r="3" spans="1:14" ht="15">
      <c r="A3" s="1">
        <f>A2+1</f>
        <v>40177</v>
      </c>
      <c r="B3" s="1">
        <f>B2</f>
        <v>40323</v>
      </c>
      <c r="C3">
        <f>C2</f>
        <v>0</v>
      </c>
      <c r="D3">
        <f aca="true" t="shared" si="4" ref="D3:G5">D2</f>
        <v>99</v>
      </c>
      <c r="E3">
        <f t="shared" si="4"/>
        <v>100</v>
      </c>
      <c r="F3">
        <f t="shared" si="4"/>
        <v>2</v>
      </c>
      <c r="G3">
        <f t="shared" si="4"/>
        <v>0</v>
      </c>
      <c r="H3">
        <f>YIELD(A3,B3,C3,D3,E3,F3,G3)</f>
        <v>0.025078369905956136</v>
      </c>
      <c r="I3">
        <f>PRICE(A3,B3,C3,H3,E3,F3,G3)</f>
        <v>99</v>
      </c>
      <c r="J3">
        <f t="shared" si="0"/>
        <v>180</v>
      </c>
      <c r="K3" s="2">
        <f t="shared" si="1"/>
        <v>145</v>
      </c>
      <c r="L3" s="3">
        <f t="shared" si="2"/>
        <v>0.025078369905956275</v>
      </c>
      <c r="M3" s="2">
        <f t="shared" si="3"/>
        <v>99</v>
      </c>
      <c r="N3" s="1"/>
    </row>
    <row r="4" spans="1:14" ht="15">
      <c r="A4" s="1">
        <f>A3+1</f>
        <v>40178</v>
      </c>
      <c r="B4" s="1">
        <f>B3</f>
        <v>40323</v>
      </c>
      <c r="C4">
        <f>C3</f>
        <v>0</v>
      </c>
      <c r="D4">
        <f t="shared" si="4"/>
        <v>99</v>
      </c>
      <c r="E4">
        <f t="shared" si="4"/>
        <v>100</v>
      </c>
      <c r="F4">
        <f t="shared" si="4"/>
        <v>2</v>
      </c>
      <c r="G4">
        <f t="shared" si="4"/>
        <v>0</v>
      </c>
      <c r="H4">
        <f>YIELD(A4,B4,C4,D4,E4,F4,G4)</f>
        <v>0.025078369905956136</v>
      </c>
      <c r="I4">
        <f>PRICE(A4,B4,C4,H4,E4,F4,G4)</f>
        <v>99.0068280571074</v>
      </c>
      <c r="J4">
        <f t="shared" si="0"/>
        <v>180</v>
      </c>
      <c r="K4" s="2">
        <f t="shared" si="1"/>
        <v>144</v>
      </c>
      <c r="L4" s="3">
        <f t="shared" si="2"/>
        <v>0.025252525252525415</v>
      </c>
      <c r="M4" s="2">
        <f t="shared" si="3"/>
        <v>99</v>
      </c>
      <c r="N4" s="1"/>
    </row>
    <row r="5" spans="1:14" ht="15">
      <c r="A5" s="1">
        <f>A4+1</f>
        <v>40179</v>
      </c>
      <c r="B5" s="1">
        <f>B4</f>
        <v>40323</v>
      </c>
      <c r="C5">
        <f>C4</f>
        <v>0</v>
      </c>
      <c r="D5">
        <f t="shared" si="4"/>
        <v>99</v>
      </c>
      <c r="E5">
        <f t="shared" si="4"/>
        <v>100</v>
      </c>
      <c r="F5">
        <f t="shared" si="4"/>
        <v>2</v>
      </c>
      <c r="G5">
        <f t="shared" si="4"/>
        <v>0</v>
      </c>
      <c r="H5">
        <f>YIELD(A5,B5,C5,D5,E5,F5,G5)</f>
        <v>0.025252525252525276</v>
      </c>
      <c r="I5">
        <f>PRICE(A5,B5,C5,H5,E5,F5,G5)</f>
        <v>99</v>
      </c>
      <c r="J5">
        <f t="shared" si="0"/>
        <v>180</v>
      </c>
      <c r="K5" s="2">
        <f t="shared" si="1"/>
        <v>144</v>
      </c>
      <c r="L5" s="3">
        <f t="shared" si="2"/>
        <v>0.025252525252525415</v>
      </c>
      <c r="M5" s="2">
        <f t="shared" si="3"/>
        <v>99</v>
      </c>
      <c r="N5" s="1"/>
    </row>
    <row r="6" spans="1:14" ht="15">
      <c r="A6" s="1">
        <v>39833</v>
      </c>
      <c r="B6" s="1">
        <v>39844</v>
      </c>
      <c r="C6">
        <v>0</v>
      </c>
      <c r="D6">
        <v>99.9</v>
      </c>
      <c r="E6">
        <v>100</v>
      </c>
      <c r="F6">
        <v>2</v>
      </c>
      <c r="G6">
        <v>0</v>
      </c>
      <c r="H6">
        <f aca="true" t="shared" si="5" ref="H6:H14">YIELD(A6,B6,C6,D6,E6,F6,G6)</f>
        <v>0.032760032760029145</v>
      </c>
      <c r="I6">
        <f aca="true" t="shared" si="6" ref="I6:I14">PRICE(A6,B6,C6,H6,E6,F6,G6)</f>
        <v>99.90908264387673</v>
      </c>
      <c r="J6">
        <f t="shared" si="0"/>
        <v>180</v>
      </c>
      <c r="K6" s="2">
        <f t="shared" si="1"/>
        <v>10</v>
      </c>
      <c r="L6" s="3">
        <f t="shared" si="2"/>
        <v>0.03603603603603123</v>
      </c>
      <c r="M6" s="2">
        <f t="shared" si="3"/>
        <v>99.90000000000002</v>
      </c>
      <c r="N6" s="1"/>
    </row>
    <row r="7" spans="1:14" ht="15">
      <c r="A7" s="1">
        <f>A6+1</f>
        <v>39834</v>
      </c>
      <c r="B7" s="1">
        <f>B6</f>
        <v>39844</v>
      </c>
      <c r="C7">
        <f>C6</f>
        <v>0</v>
      </c>
      <c r="D7">
        <f aca="true" t="shared" si="7" ref="D7:G9">D6</f>
        <v>99.9</v>
      </c>
      <c r="E7">
        <f t="shared" si="7"/>
        <v>100</v>
      </c>
      <c r="F7">
        <f t="shared" si="7"/>
        <v>2</v>
      </c>
      <c r="G7">
        <f t="shared" si="7"/>
        <v>0</v>
      </c>
      <c r="H7">
        <f t="shared" si="5"/>
        <v>0.03603603603603206</v>
      </c>
      <c r="I7">
        <f t="shared" si="6"/>
        <v>99.90999099909992</v>
      </c>
      <c r="J7">
        <f t="shared" si="0"/>
        <v>180</v>
      </c>
      <c r="K7" s="2">
        <f t="shared" si="1"/>
        <v>9</v>
      </c>
      <c r="L7" s="3">
        <f t="shared" si="2"/>
        <v>0.0400400400400347</v>
      </c>
      <c r="M7" s="2">
        <f t="shared" si="3"/>
        <v>99.90000000000002</v>
      </c>
      <c r="N7" s="1"/>
    </row>
    <row r="8" spans="1:14" ht="15">
      <c r="A8" s="1">
        <f>A7+1</f>
        <v>39835</v>
      </c>
      <c r="B8" s="1">
        <f>B7</f>
        <v>39844</v>
      </c>
      <c r="C8">
        <f>C7</f>
        <v>0</v>
      </c>
      <c r="D8">
        <f t="shared" si="7"/>
        <v>99.9</v>
      </c>
      <c r="E8">
        <f t="shared" si="7"/>
        <v>100</v>
      </c>
      <c r="F8">
        <f t="shared" si="7"/>
        <v>2</v>
      </c>
      <c r="G8">
        <f t="shared" si="7"/>
        <v>0</v>
      </c>
      <c r="H8">
        <f t="shared" si="5"/>
        <v>0.04004004004003563</v>
      </c>
      <c r="I8">
        <f t="shared" si="6"/>
        <v>99.91110123347039</v>
      </c>
      <c r="J8">
        <f t="shared" si="0"/>
        <v>180</v>
      </c>
      <c r="K8" s="2">
        <f t="shared" si="1"/>
        <v>8</v>
      </c>
      <c r="L8" s="3">
        <f t="shared" si="2"/>
        <v>0.045045045045039034</v>
      </c>
      <c r="M8" s="2">
        <f t="shared" si="3"/>
        <v>99.90000000000002</v>
      </c>
      <c r="N8" s="1"/>
    </row>
    <row r="9" spans="1:14" ht="15">
      <c r="A9" s="1">
        <f>A8+1</f>
        <v>39836</v>
      </c>
      <c r="B9" s="1">
        <f>B8</f>
        <v>39844</v>
      </c>
      <c r="C9">
        <f>C8</f>
        <v>0</v>
      </c>
      <c r="D9">
        <f t="shared" si="7"/>
        <v>99.9</v>
      </c>
      <c r="E9">
        <f t="shared" si="7"/>
        <v>100</v>
      </c>
      <c r="F9">
        <f t="shared" si="7"/>
        <v>2</v>
      </c>
      <c r="G9">
        <f t="shared" si="7"/>
        <v>0</v>
      </c>
      <c r="H9">
        <f t="shared" si="5"/>
        <v>0.045045045045040075</v>
      </c>
      <c r="I9">
        <f t="shared" si="6"/>
        <v>99.91248906113265</v>
      </c>
      <c r="J9">
        <f t="shared" si="0"/>
        <v>180</v>
      </c>
      <c r="K9" s="2">
        <f t="shared" si="1"/>
        <v>7</v>
      </c>
      <c r="L9" s="3">
        <f t="shared" si="2"/>
        <v>0.05148005148004461</v>
      </c>
      <c r="M9" s="2">
        <f t="shared" si="3"/>
        <v>99.90000000000002</v>
      </c>
      <c r="N9" s="1"/>
    </row>
    <row r="10" spans="1:13" ht="15">
      <c r="A10" s="1">
        <v>40249</v>
      </c>
      <c r="B10" s="1">
        <v>40253</v>
      </c>
      <c r="C10">
        <v>0</v>
      </c>
      <c r="D10">
        <v>99.995</v>
      </c>
      <c r="E10">
        <v>100</v>
      </c>
      <c r="F10">
        <v>2</v>
      </c>
      <c r="G10">
        <v>0</v>
      </c>
      <c r="H10">
        <f t="shared" si="5"/>
        <v>0.004500225011250067</v>
      </c>
      <c r="I10" s="4">
        <f t="shared" si="6"/>
        <v>99.99499999999999</v>
      </c>
      <c r="J10">
        <f t="shared" si="0"/>
        <v>180</v>
      </c>
      <c r="K10" s="2">
        <f t="shared" si="1"/>
        <v>4</v>
      </c>
      <c r="L10" s="3">
        <f t="shared" si="2"/>
        <v>0.004500225011239145</v>
      </c>
      <c r="M10" s="2">
        <f t="shared" si="3"/>
        <v>99.99500000000002</v>
      </c>
    </row>
    <row r="11" spans="1:13" ht="15">
      <c r="A11" s="1">
        <f>A10</f>
        <v>40249</v>
      </c>
      <c r="B11" s="1">
        <v>40253</v>
      </c>
      <c r="C11">
        <v>0</v>
      </c>
      <c r="D11">
        <v>99.995</v>
      </c>
      <c r="E11">
        <v>100</v>
      </c>
      <c r="F11">
        <v>2</v>
      </c>
      <c r="G11">
        <v>1</v>
      </c>
      <c r="H11">
        <f t="shared" si="5"/>
        <v>0.004525226261312567</v>
      </c>
      <c r="I11" s="4">
        <f t="shared" si="6"/>
        <v>99.99499999999999</v>
      </c>
      <c r="J11">
        <f t="shared" si="0"/>
        <v>181</v>
      </c>
      <c r="K11" s="2">
        <f t="shared" si="1"/>
        <v>4</v>
      </c>
      <c r="L11" s="3">
        <f t="shared" si="2"/>
        <v>0.004525226261301585</v>
      </c>
      <c r="M11" s="2">
        <f t="shared" si="3"/>
        <v>99.99500000000002</v>
      </c>
    </row>
    <row r="12" spans="1:13" ht="15">
      <c r="A12" s="1">
        <f>A11</f>
        <v>40249</v>
      </c>
      <c r="B12" s="1">
        <v>40253</v>
      </c>
      <c r="C12">
        <v>0</v>
      </c>
      <c r="D12">
        <v>99.995</v>
      </c>
      <c r="E12">
        <v>100</v>
      </c>
      <c r="F12">
        <v>2</v>
      </c>
      <c r="G12">
        <v>2</v>
      </c>
      <c r="H12">
        <f t="shared" si="5"/>
        <v>0.004525226261312567</v>
      </c>
      <c r="I12" s="4">
        <f t="shared" si="6"/>
        <v>99.99622912031627</v>
      </c>
      <c r="J12">
        <f t="shared" si="0"/>
        <v>180</v>
      </c>
      <c r="K12" s="2">
        <f t="shared" si="1"/>
        <v>3</v>
      </c>
      <c r="L12" s="3">
        <f t="shared" si="2"/>
        <v>0.006000300014985527</v>
      </c>
      <c r="M12" s="2">
        <f t="shared" si="3"/>
        <v>99.99500000000002</v>
      </c>
    </row>
    <row r="13" spans="1:13" ht="15">
      <c r="A13" s="1">
        <f>A12</f>
        <v>40249</v>
      </c>
      <c r="B13" s="1">
        <v>40253</v>
      </c>
      <c r="C13">
        <v>0</v>
      </c>
      <c r="D13">
        <v>99.995</v>
      </c>
      <c r="E13">
        <v>100</v>
      </c>
      <c r="F13">
        <v>2</v>
      </c>
      <c r="G13">
        <v>3</v>
      </c>
      <c r="H13">
        <f t="shared" si="5"/>
        <v>0.004525226261312567</v>
      </c>
      <c r="I13" s="4">
        <f t="shared" si="6"/>
        <v>99.9931816308409</v>
      </c>
      <c r="J13">
        <f t="shared" si="0"/>
        <v>182.5</v>
      </c>
      <c r="K13" s="2">
        <f t="shared" si="1"/>
        <v>5.5</v>
      </c>
      <c r="L13" s="3">
        <f t="shared" si="2"/>
        <v>0.0033183477355601776</v>
      </c>
      <c r="M13" s="2">
        <f t="shared" si="3"/>
        <v>99.99500000000002</v>
      </c>
    </row>
    <row r="14" spans="1:13" ht="15">
      <c r="A14" s="1">
        <f>A13</f>
        <v>40249</v>
      </c>
      <c r="B14" s="1">
        <v>40253</v>
      </c>
      <c r="C14">
        <v>0</v>
      </c>
      <c r="D14">
        <v>99.995</v>
      </c>
      <c r="E14">
        <v>100</v>
      </c>
      <c r="F14">
        <v>2</v>
      </c>
      <c r="G14">
        <v>4</v>
      </c>
      <c r="H14">
        <f t="shared" si="5"/>
        <v>0.004500225011250067</v>
      </c>
      <c r="I14" s="4">
        <f t="shared" si="6"/>
        <v>99.99499999999999</v>
      </c>
      <c r="J14">
        <f t="shared" si="0"/>
        <v>180</v>
      </c>
      <c r="K14" s="2">
        <f t="shared" si="1"/>
        <v>4</v>
      </c>
      <c r="L14" s="3">
        <f t="shared" si="2"/>
        <v>0.004500225011239145</v>
      </c>
      <c r="M14" s="2">
        <f t="shared" si="3"/>
        <v>99.99500000000002</v>
      </c>
    </row>
    <row r="15" spans="1:13" ht="15">
      <c r="A15" s="1"/>
      <c r="B15" s="1"/>
      <c r="I15" s="4"/>
      <c r="K15" s="2"/>
      <c r="L15" s="3"/>
      <c r="M15" s="2"/>
    </row>
    <row r="16" spans="1:13" ht="15">
      <c r="A16" s="1"/>
      <c r="B16" s="1"/>
      <c r="I16" s="4"/>
      <c r="K16" s="2"/>
      <c r="L16" s="3"/>
      <c r="M16" s="2"/>
    </row>
    <row r="17" spans="1:13" ht="15">
      <c r="A17" s="1"/>
      <c r="B17" s="1"/>
      <c r="I17" s="4"/>
      <c r="K17" s="2"/>
      <c r="L17" s="3"/>
      <c r="M17" s="2"/>
    </row>
    <row r="18" spans="1:13" ht="15">
      <c r="A18" s="1"/>
      <c r="B18" s="1"/>
      <c r="I18" s="4"/>
      <c r="K18" s="2"/>
      <c r="L18" s="3"/>
      <c r="M18" s="2"/>
    </row>
    <row r="19" spans="1:13" ht="15">
      <c r="A19" s="1"/>
      <c r="B19" s="1"/>
      <c r="I19" s="4"/>
      <c r="K19" s="2"/>
      <c r="L19" s="3"/>
      <c r="M1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flockc</dc:creator>
  <cp:keywords/>
  <dc:description/>
  <cp:lastModifiedBy>flockc</cp:lastModifiedBy>
  <dcterms:created xsi:type="dcterms:W3CDTF">2010-04-05T21:33:21Z</dcterms:created>
  <dcterms:modified xsi:type="dcterms:W3CDTF">2010-04-07T20:28:41Z</dcterms:modified>
  <cp:category/>
  <cp:version/>
  <cp:contentType/>
  <cp:contentStatus/>
</cp:coreProperties>
</file>